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remonti_yvh axh nch\"/>
    </mc:Choice>
  </mc:AlternateContent>
  <xr:revisionPtr revIDLastSave="0" documentId="13_ncr:1_{B54F686D-1D52-4A0F-8522-D2ADD76052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E50" i="1"/>
  <c r="I50" i="1" s="1"/>
  <c r="I49" i="1"/>
  <c r="G49" i="1"/>
  <c r="J49" i="1" s="1"/>
  <c r="I48" i="1"/>
  <c r="G48" i="1"/>
  <c r="I47" i="1"/>
  <c r="I51" i="1" s="1"/>
  <c r="G47" i="1"/>
  <c r="I44" i="1"/>
  <c r="J44" i="1" s="1"/>
  <c r="G44" i="1"/>
  <c r="I43" i="1"/>
  <c r="J43" i="1" s="1"/>
  <c r="G43" i="1"/>
  <c r="I42" i="1"/>
  <c r="G42" i="1"/>
  <c r="I41" i="1"/>
  <c r="G41" i="1"/>
  <c r="I38" i="1"/>
  <c r="G38" i="1"/>
  <c r="I37" i="1"/>
  <c r="G37" i="1"/>
  <c r="I36" i="1"/>
  <c r="G36" i="1"/>
  <c r="J35" i="1"/>
  <c r="I35" i="1"/>
  <c r="G35" i="1"/>
  <c r="I34" i="1"/>
  <c r="G34" i="1"/>
  <c r="I33" i="1"/>
  <c r="J33" i="1" s="1"/>
  <c r="G33" i="1"/>
  <c r="I32" i="1"/>
  <c r="G32" i="1"/>
  <c r="I31" i="1"/>
  <c r="J31" i="1" s="1"/>
  <c r="G31" i="1"/>
  <c r="I30" i="1"/>
  <c r="G30" i="1"/>
  <c r="I29" i="1"/>
  <c r="G29" i="1"/>
  <c r="I28" i="1"/>
  <c r="G28" i="1"/>
  <c r="G39" i="1" s="1"/>
  <c r="I27" i="1"/>
  <c r="I24" i="1"/>
  <c r="G24" i="1"/>
  <c r="I23" i="1"/>
  <c r="I25" i="1" s="1"/>
  <c r="G23" i="1"/>
  <c r="G25" i="1" s="1"/>
  <c r="J20" i="1"/>
  <c r="G20" i="1"/>
  <c r="E20" i="1"/>
  <c r="I17" i="1"/>
  <c r="G17" i="1"/>
  <c r="E17" i="1"/>
  <c r="I16" i="1"/>
  <c r="J16" i="1" s="1"/>
  <c r="G16" i="1"/>
  <c r="E16" i="1"/>
  <c r="E19" i="1" s="1"/>
  <c r="I15" i="1"/>
  <c r="G15" i="1"/>
  <c r="E15" i="1"/>
  <c r="I14" i="1"/>
  <c r="J14" i="1" s="1"/>
  <c r="G14" i="1"/>
  <c r="E14" i="1"/>
  <c r="I13" i="1"/>
  <c r="J13" i="1" s="1"/>
  <c r="G13" i="1"/>
  <c r="E13" i="1"/>
  <c r="I12" i="1"/>
  <c r="J12" i="1" s="1"/>
  <c r="G12" i="1"/>
  <c r="E12" i="1"/>
  <c r="J48" i="1" l="1"/>
  <c r="G45" i="1"/>
  <c r="J42" i="1"/>
  <c r="J41" i="1"/>
  <c r="J45" i="1" s="1"/>
  <c r="I39" i="1"/>
  <c r="J27" i="1"/>
  <c r="J30" i="1"/>
  <c r="J37" i="1"/>
  <c r="J32" i="1"/>
  <c r="J34" i="1"/>
  <c r="J29" i="1"/>
  <c r="J36" i="1"/>
  <c r="J38" i="1"/>
  <c r="J28" i="1"/>
  <c r="J39" i="1" s="1"/>
  <c r="J24" i="1"/>
  <c r="J23" i="1"/>
  <c r="J25" i="1" s="1"/>
  <c r="J17" i="1"/>
  <c r="J15" i="1"/>
  <c r="I19" i="1"/>
  <c r="G19" i="1"/>
  <c r="I45" i="1"/>
  <c r="J47" i="1"/>
  <c r="G50" i="1"/>
  <c r="G51" i="1" s="1"/>
  <c r="E18" i="1"/>
  <c r="J50" i="1" l="1"/>
  <c r="J19" i="1"/>
  <c r="G18" i="1"/>
  <c r="G21" i="1" s="1"/>
  <c r="G52" i="1" s="1"/>
  <c r="G53" i="1" s="1"/>
  <c r="J54" i="1" s="1"/>
  <c r="I18" i="1"/>
  <c r="J51" i="1"/>
  <c r="J18" i="1" l="1"/>
  <c r="J21" i="1" s="1"/>
  <c r="J52" i="1" s="1"/>
  <c r="I21" i="1"/>
  <c r="I52" i="1" s="1"/>
  <c r="I53" i="1" s="1"/>
  <c r="J53" i="1" s="1"/>
  <c r="J55" i="1" s="1"/>
  <c r="J56" i="1" l="1"/>
  <c r="J57" i="1" s="1"/>
  <c r="J58" i="1" l="1"/>
  <c r="J59" i="1" s="1"/>
  <c r="J60" i="1" l="1"/>
  <c r="J61" i="1" s="1"/>
  <c r="J62" i="1" l="1"/>
  <c r="J63" i="1" s="1"/>
</calcChain>
</file>

<file path=xl/sharedStrings.xml><?xml version="1.0" encoding="utf-8"?>
<sst xmlns="http://schemas.openxmlformats.org/spreadsheetml/2006/main" count="101" uniqueCount="68">
  <si>
    <t xml:space="preserve">  ნინოწმინდა, კლინიკა "ევექსი"</t>
  </si>
  <si>
    <t xml:space="preserve">სარემონტო სამუშაოების საორიენტაციო ხარჯთაღრიცხვა </t>
  </si>
  <si>
    <t>N</t>
  </si>
  <si>
    <t>სამუშაოს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</si>
  <si>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</si>
  <si>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</si>
  <si>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</si>
  <si>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</si>
  <si>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</si>
  <si>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ერთ.</t>
  </si>
  <si>
    <t>სულ</t>
  </si>
  <si>
    <t>1</t>
  </si>
  <si>
    <t>შიდა სარემონტო სამუშაოები</t>
  </si>
  <si>
    <t xml:space="preserve">              სამალიარო  სამუშაოები</t>
  </si>
  <si>
    <t>აგურის ტიხრების დემონტაჟი</t>
  </si>
  <si>
    <t>მ2</t>
  </si>
  <si>
    <t>ლამინატის დემონტაჟი</t>
  </si>
  <si>
    <t>ხელსაბანის დემონტაჟი</t>
  </si>
  <si>
    <t>ცალი</t>
  </si>
  <si>
    <t>თ.მუყაოს ტიხრის მოწყობა</t>
  </si>
  <si>
    <t xml:space="preserve"> კედლების დამუშავება და შეღებვა                           </t>
  </si>
  <si>
    <r>
      <t>მ</t>
    </r>
    <r>
      <rPr>
        <vertAlign val="superscript"/>
        <sz val="12"/>
        <rFont val="Calibri"/>
        <family val="2"/>
        <scheme val="minor"/>
      </rPr>
      <t>2</t>
    </r>
  </si>
  <si>
    <t>ალუმინის პაროგის მოწყობა</t>
  </si>
  <si>
    <t>გმ</t>
  </si>
  <si>
    <t xml:space="preserve">შპაკლი </t>
  </si>
  <si>
    <t>კგ</t>
  </si>
  <si>
    <t xml:space="preserve">საღებავი შიდა კედლის </t>
  </si>
  <si>
    <t>პლასმასის პლინტუსის მოწყობა</t>
  </si>
  <si>
    <t>ჯამი (მალიარკა)</t>
  </si>
  <si>
    <t>წინა ვიტრაჟული ფასადი</t>
  </si>
  <si>
    <t>მეტალოპლამასის კარის მონტაჟი</t>
  </si>
  <si>
    <t>დუბელები და სხვა მასალები</t>
  </si>
  <si>
    <t>გრძ/მ</t>
  </si>
  <si>
    <t>ჯამი (წინა ვიტრაჟული ფასადი)</t>
  </si>
  <si>
    <t>სანტექნიკა</t>
  </si>
  <si>
    <t>კედლების ამჭრა მილების სამონტაჟოდ</t>
  </si>
  <si>
    <t>კომ</t>
  </si>
  <si>
    <t>არკო ონკანის მონტაჟი</t>
  </si>
  <si>
    <t>შემრევის მონტაჟი დუშით</t>
  </si>
  <si>
    <t>ხელსაბანის  მონტაჟი</t>
  </si>
  <si>
    <t>გოფრირებული მილი</t>
  </si>
  <si>
    <t>წყლის შლანგი</t>
  </si>
  <si>
    <t>წყლის მილის მონტაჟი 20მმ</t>
  </si>
  <si>
    <t>კანალიზაციიის 50 მმ მილის მონტაჟი</t>
  </si>
  <si>
    <t>კანალიზაციიის 100 მმ მილის მონტაჟი</t>
  </si>
  <si>
    <t>უნიტაზის მონტაჟი</t>
  </si>
  <si>
    <t>თერმექსის მონტაჟი</t>
  </si>
  <si>
    <t>ტრაპის მონტაჟი</t>
  </si>
  <si>
    <t>jami</t>
  </si>
  <si>
    <t>ელექტროობა</t>
  </si>
  <si>
    <t>ჩამრთველის  მონტაჟი</t>
  </si>
  <si>
    <t>სადენი3*2.5 კაბელარხით</t>
  </si>
  <si>
    <t>სანათის მონტაჟი</t>
  </si>
  <si>
    <t>გამწოვი ვინტილიატორის მონტაჟი</t>
  </si>
  <si>
    <t>კერამიკული ფილების მოწყობა</t>
  </si>
  <si>
    <t>კერამოგრანიტის მონტაჟი ტუალეტში</t>
  </si>
  <si>
    <t>იზოლიაციის მოწყობა აბაზანაში</t>
  </si>
  <si>
    <t>კერამიკული ფილის მოწყობა კედლებზე</t>
  </si>
  <si>
    <t>წებოცემენტი</t>
  </si>
  <si>
    <t>ჯამი (კერამიკული ფილა)</t>
  </si>
  <si>
    <t xml:space="preserve">ჯამი </t>
  </si>
  <si>
    <t>ჯამი (მასალა დღგ-ს გარეშე და ხელფასი საშემოსავლოს ჩათვლით)</t>
  </si>
  <si>
    <t>სატრანსპორტო ხარჯი მასალიდან</t>
  </si>
  <si>
    <t>ზედნადები ხარჯები</t>
  </si>
  <si>
    <t>გეგმიური დაგროვება</t>
  </si>
  <si>
    <t>გაუთვალისწინებელი ხარჯი</t>
  </si>
  <si>
    <t xml:space="preserve">დ.ღ.გ.   </t>
  </si>
  <si>
    <t>სულ 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</si>
</sst>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1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/>
    <xf numFmtId="9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</cellStyleXfs>
  <cellXfs count="111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 applyProtection="1">
      <alignment horizontal="center" vertical="center"/>
    </xf>
    <xf numFmtId="4" fontId="3" fillId="2" borderId="3" xfId="2" applyNumberFormat="1" applyFont="1" applyFill="1" applyBorder="1" applyAlignment="1" applyProtection="1">
      <alignment horizontal="center" vertical="center"/>
    </xf>
    <xf numFmtId="4" fontId="3" fillId="2" borderId="4" xfId="2" applyNumberFormat="1" applyFont="1" applyFill="1" applyBorder="1" applyAlignment="1" applyProtection="1">
      <alignment horizontal="center" vertical="center"/>
    </xf>
    <xf numFmtId="4" fontId="3" fillId="2" borderId="1" xfId="3" applyNumberFormat="1" applyFont="1" applyFill="1" applyBorder="1" applyAlignment="1" applyProtection="1">
      <alignment horizontal="center"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 applyProtection="1">
      <alignment horizontal="center" vertical="center"/>
    </xf>
    <xf numFmtId="4" fontId="3" fillId="2" borderId="7" xfId="2" applyNumberFormat="1" applyFont="1" applyFill="1" applyBorder="1" applyAlignment="1" applyProtection="1">
      <alignment horizontal="center" vertical="center"/>
    </xf>
    <xf numFmtId="4" fontId="3" fillId="2" borderId="2" xfId="2" applyNumberFormat="1" applyFont="1" applyFill="1" applyBorder="1" applyAlignment="1" applyProtection="1">
      <alignment horizontal="center" vertical="center"/>
    </xf>
    <xf numFmtId="4" fontId="3" fillId="2" borderId="8" xfId="1" applyNumberFormat="1" applyFont="1" applyFill="1" applyBorder="1" applyAlignment="1">
      <alignment horizontal="center" vertical="center" wrapText="1"/>
    </xf>
    <xf numFmtId="4" fontId="3" fillId="2" borderId="8" xfId="2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left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right" vertical="center"/>
    </xf>
    <xf numFmtId="0" fontId="8" fillId="2" borderId="1" xfId="4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/>
    <xf numFmtId="2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5" applyNumberFormat="1" applyFont="1" applyFill="1" applyBorder="1" applyAlignment="1">
      <alignment vertical="center"/>
    </xf>
    <xf numFmtId="49" fontId="13" fillId="2" borderId="0" xfId="0" applyNumberFormat="1" applyFont="1" applyFill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/>
    <xf numFmtId="4" fontId="15" fillId="2" borderId="1" xfId="0" applyNumberFormat="1" applyFont="1" applyFill="1" applyBorder="1" applyAlignment="1">
      <alignment horizontal="right"/>
    </xf>
  </cellXfs>
  <cellStyles count="6">
    <cellStyle name="Comma 17" xfId="3" xr:uid="{363D9428-7188-403E-BFCC-440B36B12D27}"/>
    <cellStyle name="Normal" xfId="0" builtinId="0"/>
    <cellStyle name="Normal 2" xfId="4" xr:uid="{95F2A608-8655-4323-95C9-CEFFFC26F74F}"/>
    <cellStyle name="Normal_gare wyalsadfenigagarini 10" xfId="5" xr:uid="{E93E07AE-BFA5-4BE6-AF73-5D0960C70E79}"/>
    <cellStyle name="Normal_gare wyalsadfenigagarini 2_SMSH2008-IIkv ." xfId="1" xr:uid="{863255EE-1375-4CAA-B489-387D7FBCC552}"/>
    <cellStyle name="Percent 3" xfId="2" xr:uid="{C947B550-5615-4576-BB6A-1EC1226D1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3"/>
  <sheetViews>
    <sheetView tabSelected="1" topLeftCell="A8" zoomScale="86" workbookViewId="0">
      <selection activeCell="H47" sqref="H47:H50"/>
    </sheetView>
  </sheetViews>
  <sheetFormatPr defaultRowHeight="15" x14ac:dyDescent="0.25"/>
  <cols>
    <col min="2" max="2" width="36.140625" customWidth="1"/>
    <col min="6" max="6" width="9.7109375" bestFit="1" customWidth="1"/>
    <col min="7" max="7" width="15.85546875" bestFit="1" customWidth="1"/>
    <col min="9" max="10" width="15.85546875" bestFit="1" customWidth="1"/>
  </cols>
  <sheetData>
    <row r="2" spans="1:10" ht="15.75" x14ac:dyDescent="0.25">
      <c r="A2" s="1" t="s">
        <v>0</v>
      </c>
      <c r="B2" s="1"/>
      <c r="C2" s="1"/>
      <c r="D2" s="1"/>
      <c r="E2" s="1"/>
      <c r="F2" s="2"/>
      <c r="G2" s="3"/>
      <c r="H2" s="2"/>
      <c r="I2" s="2"/>
      <c r="J2" s="1"/>
    </row>
    <row r="3" spans="1:10" ht="15.75" x14ac:dyDescent="0.25">
      <c r="A3" s="1" t="s">
        <v>1</v>
      </c>
      <c r="B3" s="1"/>
      <c r="C3" s="1"/>
      <c r="D3" s="1"/>
      <c r="E3" s="1"/>
      <c r="F3" s="2"/>
      <c r="G3" s="3"/>
      <c r="H3" s="2"/>
      <c r="I3" s="2"/>
      <c r="J3" s="1"/>
    </row>
    <row r="4" spans="1:10" ht="15.75" x14ac:dyDescent="0.25">
      <c r="A4" s="4"/>
      <c r="B4" s="4"/>
      <c r="C4" s="5"/>
      <c r="D4" s="5"/>
      <c r="E4" s="5"/>
      <c r="F4" s="6"/>
      <c r="G4" s="7"/>
      <c r="H4" s="6"/>
      <c r="I4" s="8"/>
      <c r="J4" s="8"/>
    </row>
    <row r="5" spans="1:10" x14ac:dyDescent="0.25">
      <c r="A5" s="9" t="s">
        <v>2</v>
      </c>
      <c r="B5" s="10" t="s">
        <v>3</v>
      </c>
      <c r="C5" s="11" t="s">
        <v>4</v>
      </c>
      <c r="D5" s="12" t="s">
        <v>5</v>
      </c>
      <c r="E5" s="13"/>
      <c r="F5" s="14" t="s">
        <v>6</v>
      </c>
      <c r="G5" s="14"/>
      <c r="H5" s="14" t="s">
        <v>7</v>
      </c>
      <c r="I5" s="14"/>
      <c r="J5" s="14" t="s">
        <v>8</v>
      </c>
    </row>
    <row r="6" spans="1:10" x14ac:dyDescent="0.25">
      <c r="A6" s="9"/>
      <c r="B6" s="15"/>
      <c r="C6" s="11"/>
      <c r="D6" s="16"/>
      <c r="E6" s="17"/>
      <c r="F6" s="14"/>
      <c r="G6" s="14"/>
      <c r="H6" s="14"/>
      <c r="I6" s="14"/>
      <c r="J6" s="14"/>
    </row>
    <row r="7" spans="1:10" x14ac:dyDescent="0.25">
      <c r="A7" s="9"/>
      <c r="B7" s="15"/>
      <c r="C7" s="11"/>
      <c r="D7" s="18" t="s">
        <v>9</v>
      </c>
      <c r="E7" s="14" t="s">
        <v>10</v>
      </c>
      <c r="F7" s="18" t="s">
        <v>9</v>
      </c>
      <c r="G7" s="14" t="s">
        <v>10</v>
      </c>
      <c r="H7" s="18" t="s">
        <v>9</v>
      </c>
      <c r="I7" s="14" t="s">
        <v>10</v>
      </c>
      <c r="J7" s="14"/>
    </row>
    <row r="8" spans="1:10" x14ac:dyDescent="0.25">
      <c r="A8" s="9"/>
      <c r="B8" s="19"/>
      <c r="C8" s="11"/>
      <c r="D8" s="20"/>
      <c r="E8" s="14"/>
      <c r="F8" s="20"/>
      <c r="G8" s="14"/>
      <c r="H8" s="20"/>
      <c r="I8" s="14"/>
      <c r="J8" s="14"/>
    </row>
    <row r="9" spans="1:10" ht="15.75" x14ac:dyDescent="0.25">
      <c r="A9" s="21">
        <v>1</v>
      </c>
      <c r="B9" s="22">
        <v>2</v>
      </c>
      <c r="C9" s="23">
        <v>3</v>
      </c>
      <c r="D9" s="23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12</v>
      </c>
    </row>
    <row r="10" spans="1:10" ht="31.5" x14ac:dyDescent="0.25">
      <c r="A10" s="24" t="s">
        <v>11</v>
      </c>
      <c r="B10" s="25" t="s">
        <v>12</v>
      </c>
      <c r="C10" s="26"/>
      <c r="D10" s="26"/>
      <c r="E10" s="26"/>
      <c r="F10" s="27"/>
      <c r="G10" s="27"/>
      <c r="H10" s="27"/>
      <c r="I10" s="27"/>
      <c r="J10" s="28"/>
    </row>
    <row r="11" spans="1:10" ht="31.5" x14ac:dyDescent="0.25">
      <c r="A11" s="24"/>
      <c r="B11" s="29" t="s">
        <v>13</v>
      </c>
      <c r="C11" s="26"/>
      <c r="D11" s="26"/>
      <c r="E11" s="26"/>
      <c r="F11" s="27"/>
      <c r="G11" s="27"/>
      <c r="H11" s="27"/>
      <c r="I11" s="27"/>
      <c r="J11" s="28"/>
    </row>
    <row r="12" spans="1:10" ht="15.75" x14ac:dyDescent="0.25">
      <c r="A12" s="30"/>
      <c r="B12" s="29" t="s">
        <v>14</v>
      </c>
      <c r="C12" s="26" t="s">
        <v>15</v>
      </c>
      <c r="D12" s="31">
        <v>20</v>
      </c>
      <c r="E12" s="26">
        <f t="shared" ref="E12:E17" si="0">D12</f>
        <v>20</v>
      </c>
      <c r="F12" s="27"/>
      <c r="G12" s="27">
        <f>F12*E12</f>
        <v>0</v>
      </c>
      <c r="H12" s="27">
        <v>0</v>
      </c>
      <c r="I12" s="32">
        <f>H12*E12</f>
        <v>0</v>
      </c>
      <c r="J12" s="28">
        <f>I12+G12</f>
        <v>0</v>
      </c>
    </row>
    <row r="13" spans="1:10" ht="15.75" x14ac:dyDescent="0.25">
      <c r="A13" s="30"/>
      <c r="B13" s="29" t="s">
        <v>16</v>
      </c>
      <c r="C13" s="26" t="s">
        <v>15</v>
      </c>
      <c r="D13" s="31">
        <v>18</v>
      </c>
      <c r="E13" s="26">
        <f t="shared" si="0"/>
        <v>18</v>
      </c>
      <c r="F13" s="27"/>
      <c r="G13" s="27">
        <f t="shared" ref="G13:G15" si="1">F13*E13</f>
        <v>0</v>
      </c>
      <c r="H13" s="27">
        <v>0</v>
      </c>
      <c r="I13" s="32">
        <f t="shared" ref="I13:I20" si="2">H13*E13</f>
        <v>0</v>
      </c>
      <c r="J13" s="28">
        <f t="shared" ref="J13:J15" si="3">I13+G13</f>
        <v>0</v>
      </c>
    </row>
    <row r="14" spans="1:10" ht="15.75" x14ac:dyDescent="0.25">
      <c r="A14" s="30"/>
      <c r="B14" s="29" t="s">
        <v>17</v>
      </c>
      <c r="C14" s="26" t="s">
        <v>18</v>
      </c>
      <c r="D14" s="31">
        <v>8</v>
      </c>
      <c r="E14" s="26">
        <f t="shared" si="0"/>
        <v>8</v>
      </c>
      <c r="F14" s="27"/>
      <c r="G14" s="27">
        <f t="shared" si="1"/>
        <v>0</v>
      </c>
      <c r="H14" s="27">
        <v>0</v>
      </c>
      <c r="I14" s="32">
        <f t="shared" si="2"/>
        <v>0</v>
      </c>
      <c r="J14" s="28">
        <f t="shared" si="3"/>
        <v>0</v>
      </c>
    </row>
    <row r="15" spans="1:10" ht="15.75" x14ac:dyDescent="0.25">
      <c r="A15" s="30"/>
      <c r="B15" s="29" t="s">
        <v>19</v>
      </c>
      <c r="C15" s="26" t="s">
        <v>15</v>
      </c>
      <c r="D15" s="31">
        <v>72</v>
      </c>
      <c r="E15" s="26">
        <f t="shared" si="0"/>
        <v>72</v>
      </c>
      <c r="F15" s="27">
        <v>0</v>
      </c>
      <c r="G15" s="27">
        <f t="shared" si="1"/>
        <v>0</v>
      </c>
      <c r="H15" s="27">
        <v>0</v>
      </c>
      <c r="I15" s="32">
        <f t="shared" si="2"/>
        <v>0</v>
      </c>
      <c r="J15" s="28">
        <f t="shared" si="3"/>
        <v>0</v>
      </c>
    </row>
    <row r="16" spans="1:10" ht="31.5" x14ac:dyDescent="0.25">
      <c r="A16" s="33"/>
      <c r="B16" s="34" t="s">
        <v>20</v>
      </c>
      <c r="C16" s="35" t="s">
        <v>21</v>
      </c>
      <c r="D16" s="36">
        <v>385</v>
      </c>
      <c r="E16" s="37">
        <f t="shared" si="0"/>
        <v>385</v>
      </c>
      <c r="F16" s="27">
        <v>0</v>
      </c>
      <c r="G16" s="38">
        <f>F16*E16</f>
        <v>0</v>
      </c>
      <c r="H16" s="27">
        <v>0</v>
      </c>
      <c r="I16" s="39">
        <f t="shared" si="2"/>
        <v>0</v>
      </c>
      <c r="J16" s="40">
        <f>I16+G16</f>
        <v>0</v>
      </c>
    </row>
    <row r="17" spans="1:10" ht="15.75" x14ac:dyDescent="0.25">
      <c r="A17" s="41"/>
      <c r="B17" s="42" t="s">
        <v>22</v>
      </c>
      <c r="C17" s="35" t="s">
        <v>23</v>
      </c>
      <c r="D17" s="43">
        <v>12</v>
      </c>
      <c r="E17" s="44">
        <f t="shared" si="0"/>
        <v>12</v>
      </c>
      <c r="F17" s="27">
        <v>0</v>
      </c>
      <c r="G17" s="38">
        <f t="shared" ref="G17:G20" si="4">F17*E17</f>
        <v>0</v>
      </c>
      <c r="H17" s="27">
        <v>0</v>
      </c>
      <c r="I17" s="39">
        <f t="shared" si="2"/>
        <v>0</v>
      </c>
      <c r="J17" s="40">
        <f t="shared" ref="J17:J20" si="5">I17+G17</f>
        <v>0</v>
      </c>
    </row>
    <row r="18" spans="1:10" ht="15.75" x14ac:dyDescent="0.25">
      <c r="A18" s="46"/>
      <c r="B18" s="42" t="s">
        <v>24</v>
      </c>
      <c r="C18" s="35" t="s">
        <v>25</v>
      </c>
      <c r="D18" s="47">
        <v>0.4</v>
      </c>
      <c r="E18" s="44">
        <f>D18*E16</f>
        <v>154</v>
      </c>
      <c r="F18" s="27">
        <v>0</v>
      </c>
      <c r="G18" s="38">
        <f t="shared" si="4"/>
        <v>0</v>
      </c>
      <c r="H18" s="45"/>
      <c r="I18" s="39">
        <f t="shared" si="2"/>
        <v>0</v>
      </c>
      <c r="J18" s="40">
        <f t="shared" si="5"/>
        <v>0</v>
      </c>
    </row>
    <row r="19" spans="1:10" ht="15.75" x14ac:dyDescent="0.25">
      <c r="A19" s="46"/>
      <c r="B19" s="42" t="s">
        <v>26</v>
      </c>
      <c r="C19" s="35" t="s">
        <v>25</v>
      </c>
      <c r="D19" s="47">
        <v>0.4</v>
      </c>
      <c r="E19" s="44">
        <f>D19*E16</f>
        <v>154</v>
      </c>
      <c r="F19" s="27">
        <v>0</v>
      </c>
      <c r="G19" s="38">
        <f t="shared" si="4"/>
        <v>0</v>
      </c>
      <c r="H19" s="45"/>
      <c r="I19" s="39">
        <f t="shared" si="2"/>
        <v>0</v>
      </c>
      <c r="J19" s="40">
        <f t="shared" si="5"/>
        <v>0</v>
      </c>
    </row>
    <row r="20" spans="1:10" ht="15.75" x14ac:dyDescent="0.25">
      <c r="A20" s="46"/>
      <c r="B20" s="42" t="s">
        <v>27</v>
      </c>
      <c r="C20" s="35" t="s">
        <v>23</v>
      </c>
      <c r="D20" s="47">
        <v>170</v>
      </c>
      <c r="E20" s="44">
        <f>D20</f>
        <v>170</v>
      </c>
      <c r="F20" s="27">
        <v>0</v>
      </c>
      <c r="G20" s="38">
        <f t="shared" si="4"/>
        <v>0</v>
      </c>
      <c r="H20" s="45">
        <v>0</v>
      </c>
      <c r="I20" s="39">
        <f t="shared" si="2"/>
        <v>0</v>
      </c>
      <c r="J20" s="40">
        <f t="shared" si="5"/>
        <v>0</v>
      </c>
    </row>
    <row r="21" spans="1:10" ht="15.75" x14ac:dyDescent="0.25">
      <c r="A21" s="49"/>
      <c r="B21" s="50" t="s">
        <v>28</v>
      </c>
      <c r="C21" s="51"/>
      <c r="D21" s="52"/>
      <c r="E21" s="53"/>
      <c r="F21" s="54"/>
      <c r="G21" s="55">
        <f>SUM(G13:G20)</f>
        <v>0</v>
      </c>
      <c r="H21" s="55"/>
      <c r="I21" s="55">
        <f>SUM(I12:I20)</f>
        <v>0</v>
      </c>
      <c r="J21" s="50">
        <f>SUM(J12:J20)</f>
        <v>0</v>
      </c>
    </row>
    <row r="22" spans="1:10" ht="31.5" x14ac:dyDescent="0.25">
      <c r="A22" s="24"/>
      <c r="B22" s="25" t="s">
        <v>29</v>
      </c>
      <c r="C22" s="26"/>
      <c r="D22" s="26"/>
      <c r="E22" s="26"/>
      <c r="F22" s="27"/>
      <c r="G22" s="27"/>
      <c r="H22" s="27"/>
      <c r="I22" s="27"/>
      <c r="J22" s="28"/>
    </row>
    <row r="23" spans="1:10" ht="31.5" x14ac:dyDescent="0.25">
      <c r="A23" s="46"/>
      <c r="B23" s="42" t="s">
        <v>30</v>
      </c>
      <c r="C23" s="35" t="s">
        <v>18</v>
      </c>
      <c r="D23" s="56"/>
      <c r="E23" s="57">
        <v>8</v>
      </c>
      <c r="F23" s="48">
        <v>0</v>
      </c>
      <c r="G23" s="38">
        <f t="shared" ref="G23:G24" si="6">F23*E23</f>
        <v>0</v>
      </c>
      <c r="H23" s="58">
        <v>0</v>
      </c>
      <c r="I23" s="38">
        <f t="shared" ref="I23:I24" si="7">H23*E23</f>
        <v>0</v>
      </c>
      <c r="J23" s="40">
        <f>I23+G23</f>
        <v>0</v>
      </c>
    </row>
    <row r="24" spans="1:10" ht="31.5" x14ac:dyDescent="0.25">
      <c r="A24" s="46"/>
      <c r="B24" s="59" t="s">
        <v>31</v>
      </c>
      <c r="C24" s="35" t="s">
        <v>32</v>
      </c>
      <c r="D24" s="60"/>
      <c r="E24" s="44">
        <v>12</v>
      </c>
      <c r="F24" s="48">
        <v>0</v>
      </c>
      <c r="G24" s="38">
        <f t="shared" si="6"/>
        <v>0</v>
      </c>
      <c r="H24" s="48"/>
      <c r="I24" s="38">
        <f t="shared" si="7"/>
        <v>0</v>
      </c>
      <c r="J24" s="40">
        <f t="shared" ref="J24" si="8">I24+G24</f>
        <v>0</v>
      </c>
    </row>
    <row r="25" spans="1:10" ht="31.5" x14ac:dyDescent="0.25">
      <c r="A25" s="49"/>
      <c r="B25" s="50" t="s">
        <v>33</v>
      </c>
      <c r="C25" s="51"/>
      <c r="D25" s="52"/>
      <c r="E25" s="53"/>
      <c r="F25" s="54"/>
      <c r="G25" s="55">
        <f>SUM(G23:G24)</f>
        <v>0</v>
      </c>
      <c r="H25" s="55"/>
      <c r="I25" s="55">
        <f>SUM(I23:I24)</f>
        <v>0</v>
      </c>
      <c r="J25" s="50">
        <f>SUM(J23:J24)</f>
        <v>0</v>
      </c>
    </row>
    <row r="26" spans="1:10" ht="15.75" x14ac:dyDescent="0.25">
      <c r="A26" s="24"/>
      <c r="B26" s="25" t="s">
        <v>34</v>
      </c>
      <c r="C26" s="26"/>
      <c r="D26" s="26"/>
      <c r="E26" s="26"/>
      <c r="F26" s="27"/>
      <c r="G26" s="27"/>
      <c r="H26" s="27"/>
      <c r="I26" s="27"/>
      <c r="J26" s="28"/>
    </row>
    <row r="27" spans="1:10" ht="31.5" x14ac:dyDescent="0.25">
      <c r="A27" s="30"/>
      <c r="B27" s="25" t="s">
        <v>35</v>
      </c>
      <c r="C27" s="26" t="s">
        <v>36</v>
      </c>
      <c r="D27" s="26"/>
      <c r="E27" s="26">
        <v>8</v>
      </c>
      <c r="F27" s="27"/>
      <c r="G27" s="27"/>
      <c r="H27" s="27">
        <v>0</v>
      </c>
      <c r="I27" s="38">
        <f>H27*E27</f>
        <v>0</v>
      </c>
      <c r="J27" s="40">
        <f>I27+G27</f>
        <v>0</v>
      </c>
    </row>
    <row r="28" spans="1:10" ht="15.75" x14ac:dyDescent="0.25">
      <c r="A28" s="33"/>
      <c r="B28" s="34" t="s">
        <v>37</v>
      </c>
      <c r="C28" s="35" t="s">
        <v>18</v>
      </c>
      <c r="D28" s="37"/>
      <c r="E28" s="37">
        <v>34</v>
      </c>
      <c r="F28" s="38">
        <v>0</v>
      </c>
      <c r="G28" s="38">
        <f>F28*E28</f>
        <v>0</v>
      </c>
      <c r="H28" s="27">
        <v>0</v>
      </c>
      <c r="I28" s="38">
        <f>H28*E28</f>
        <v>0</v>
      </c>
      <c r="J28" s="40">
        <f>I28+G28</f>
        <v>0</v>
      </c>
    </row>
    <row r="29" spans="1:10" ht="15.75" x14ac:dyDescent="0.25">
      <c r="A29" s="46"/>
      <c r="B29" s="61" t="s">
        <v>38</v>
      </c>
      <c r="C29" s="35" t="s">
        <v>18</v>
      </c>
      <c r="D29" s="60"/>
      <c r="E29" s="37">
        <v>8</v>
      </c>
      <c r="F29" s="38">
        <v>0</v>
      </c>
      <c r="G29" s="38">
        <f t="shared" ref="G29:G38" si="9">F29*E29</f>
        <v>0</v>
      </c>
      <c r="H29" s="27">
        <v>0</v>
      </c>
      <c r="I29" s="38">
        <f t="shared" ref="I29:I38" si="10">H29*E29</f>
        <v>0</v>
      </c>
      <c r="J29" s="40">
        <f t="shared" ref="J29:J38" si="11">I29+G29</f>
        <v>0</v>
      </c>
    </row>
    <row r="30" spans="1:10" ht="15.75" x14ac:dyDescent="0.25">
      <c r="A30" s="46"/>
      <c r="B30" s="61" t="s">
        <v>39</v>
      </c>
      <c r="C30" s="35" t="s">
        <v>18</v>
      </c>
      <c r="D30" s="60"/>
      <c r="E30" s="37">
        <v>8</v>
      </c>
      <c r="F30" s="38">
        <v>0</v>
      </c>
      <c r="G30" s="38">
        <f>F30*E30</f>
        <v>0</v>
      </c>
      <c r="H30" s="27">
        <v>0</v>
      </c>
      <c r="I30" s="38">
        <f t="shared" si="10"/>
        <v>0</v>
      </c>
      <c r="J30" s="40">
        <f t="shared" si="11"/>
        <v>0</v>
      </c>
    </row>
    <row r="31" spans="1:10" ht="15.75" x14ac:dyDescent="0.25">
      <c r="A31" s="46"/>
      <c r="B31" s="61" t="s">
        <v>40</v>
      </c>
      <c r="C31" s="35" t="s">
        <v>18</v>
      </c>
      <c r="D31" s="60"/>
      <c r="E31" s="37">
        <v>8</v>
      </c>
      <c r="F31" s="38">
        <v>0</v>
      </c>
      <c r="G31" s="38">
        <f t="shared" si="9"/>
        <v>0</v>
      </c>
      <c r="H31" s="27">
        <v>0</v>
      </c>
      <c r="I31" s="38">
        <f t="shared" si="10"/>
        <v>0</v>
      </c>
      <c r="J31" s="40">
        <f>I31+G31</f>
        <v>0</v>
      </c>
    </row>
    <row r="32" spans="1:10" ht="15.75" x14ac:dyDescent="0.25">
      <c r="A32" s="46"/>
      <c r="B32" s="61" t="s">
        <v>41</v>
      </c>
      <c r="C32" s="35" t="s">
        <v>18</v>
      </c>
      <c r="D32" s="60"/>
      <c r="E32" s="37">
        <v>24</v>
      </c>
      <c r="F32" s="38">
        <v>0</v>
      </c>
      <c r="G32" s="38">
        <f t="shared" si="9"/>
        <v>0</v>
      </c>
      <c r="H32" s="27">
        <v>0</v>
      </c>
      <c r="I32" s="38">
        <f t="shared" si="10"/>
        <v>0</v>
      </c>
      <c r="J32" s="40">
        <f t="shared" si="11"/>
        <v>0</v>
      </c>
    </row>
    <row r="33" spans="1:10" ht="15.75" x14ac:dyDescent="0.25">
      <c r="A33" s="46"/>
      <c r="B33" s="61" t="s">
        <v>42</v>
      </c>
      <c r="C33" s="35" t="s">
        <v>23</v>
      </c>
      <c r="D33" s="60"/>
      <c r="E33" s="37">
        <v>125</v>
      </c>
      <c r="F33" s="38">
        <v>0</v>
      </c>
      <c r="G33" s="38">
        <f t="shared" si="9"/>
        <v>0</v>
      </c>
      <c r="H33" s="27">
        <v>0</v>
      </c>
      <c r="I33" s="38">
        <f t="shared" si="10"/>
        <v>0</v>
      </c>
      <c r="J33" s="40">
        <f t="shared" si="11"/>
        <v>0</v>
      </c>
    </row>
    <row r="34" spans="1:10" ht="31.5" x14ac:dyDescent="0.25">
      <c r="A34" s="46"/>
      <c r="B34" s="61" t="s">
        <v>43</v>
      </c>
      <c r="C34" s="35" t="s">
        <v>23</v>
      </c>
      <c r="D34" s="60"/>
      <c r="E34" s="37">
        <v>35</v>
      </c>
      <c r="F34" s="38">
        <v>0</v>
      </c>
      <c r="G34" s="38">
        <f t="shared" si="9"/>
        <v>0</v>
      </c>
      <c r="H34" s="27">
        <v>0</v>
      </c>
      <c r="I34" s="38">
        <f t="shared" si="10"/>
        <v>0</v>
      </c>
      <c r="J34" s="40">
        <f t="shared" si="11"/>
        <v>0</v>
      </c>
    </row>
    <row r="35" spans="1:10" ht="31.5" x14ac:dyDescent="0.25">
      <c r="A35" s="46"/>
      <c r="B35" s="61" t="s">
        <v>44</v>
      </c>
      <c r="C35" s="35" t="s">
        <v>23</v>
      </c>
      <c r="D35" s="60"/>
      <c r="E35" s="37">
        <v>120</v>
      </c>
      <c r="F35" s="38">
        <v>0</v>
      </c>
      <c r="G35" s="38">
        <f t="shared" si="9"/>
        <v>0</v>
      </c>
      <c r="H35" s="27">
        <v>0</v>
      </c>
      <c r="I35" s="38">
        <f t="shared" si="10"/>
        <v>0</v>
      </c>
      <c r="J35" s="40">
        <f t="shared" si="11"/>
        <v>0</v>
      </c>
    </row>
    <row r="36" spans="1:10" ht="15.75" x14ac:dyDescent="0.25">
      <c r="A36" s="46"/>
      <c r="B36" s="61" t="s">
        <v>45</v>
      </c>
      <c r="C36" s="35" t="s">
        <v>18</v>
      </c>
      <c r="D36" s="60"/>
      <c r="E36" s="37">
        <v>8</v>
      </c>
      <c r="F36" s="38">
        <v>0</v>
      </c>
      <c r="G36" s="38">
        <f t="shared" si="9"/>
        <v>0</v>
      </c>
      <c r="H36" s="27">
        <v>0</v>
      </c>
      <c r="I36" s="38">
        <f t="shared" si="10"/>
        <v>0</v>
      </c>
      <c r="J36" s="40">
        <f t="shared" si="11"/>
        <v>0</v>
      </c>
    </row>
    <row r="37" spans="1:10" ht="15.75" x14ac:dyDescent="0.25">
      <c r="A37" s="46"/>
      <c r="B37" s="61" t="s">
        <v>46</v>
      </c>
      <c r="C37" s="35" t="s">
        <v>18</v>
      </c>
      <c r="D37" s="60"/>
      <c r="E37" s="37">
        <v>5</v>
      </c>
      <c r="F37" s="38">
        <v>0</v>
      </c>
      <c r="G37" s="38">
        <f t="shared" si="9"/>
        <v>0</v>
      </c>
      <c r="H37" s="27">
        <v>0</v>
      </c>
      <c r="I37" s="38">
        <f t="shared" si="10"/>
        <v>0</v>
      </c>
      <c r="J37" s="40">
        <f t="shared" si="11"/>
        <v>0</v>
      </c>
    </row>
    <row r="38" spans="1:10" ht="15.75" x14ac:dyDescent="0.25">
      <c r="A38" s="46"/>
      <c r="B38" s="61" t="s">
        <v>47</v>
      </c>
      <c r="C38" s="35" t="s">
        <v>18</v>
      </c>
      <c r="D38" s="60"/>
      <c r="E38" s="37">
        <v>8</v>
      </c>
      <c r="F38" s="38">
        <v>0</v>
      </c>
      <c r="G38" s="38">
        <f t="shared" si="9"/>
        <v>0</v>
      </c>
      <c r="H38" s="27">
        <v>0</v>
      </c>
      <c r="I38" s="38">
        <f t="shared" si="10"/>
        <v>0</v>
      </c>
      <c r="J38" s="40">
        <f t="shared" si="11"/>
        <v>0</v>
      </c>
    </row>
    <row r="39" spans="1:10" ht="15.75" x14ac:dyDescent="0.25">
      <c r="A39" s="62"/>
      <c r="B39" s="63" t="s">
        <v>48</v>
      </c>
      <c r="C39" s="64"/>
      <c r="D39" s="65"/>
      <c r="E39" s="66"/>
      <c r="F39" s="67"/>
      <c r="G39" s="68">
        <f>SUM(G28:G38)</f>
        <v>0</v>
      </c>
      <c r="H39" s="69"/>
      <c r="I39" s="68">
        <f>SUM(I27:I38)</f>
        <v>0</v>
      </c>
      <c r="J39" s="70">
        <f>SUM(J27:J38)</f>
        <v>0</v>
      </c>
    </row>
    <row r="40" spans="1:10" ht="31.5" x14ac:dyDescent="0.25">
      <c r="A40" s="24"/>
      <c r="B40" s="25" t="s">
        <v>49</v>
      </c>
      <c r="C40" s="26"/>
      <c r="D40" s="26"/>
      <c r="E40" s="26"/>
      <c r="F40" s="27"/>
      <c r="G40" s="27"/>
      <c r="H40" s="27"/>
      <c r="I40" s="27"/>
      <c r="J40" s="28"/>
    </row>
    <row r="41" spans="1:10" ht="15.75" x14ac:dyDescent="0.25">
      <c r="A41" s="33"/>
      <c r="B41" s="34" t="s">
        <v>50</v>
      </c>
      <c r="C41" s="35" t="s">
        <v>18</v>
      </c>
      <c r="D41" s="37"/>
      <c r="E41" s="37">
        <v>8</v>
      </c>
      <c r="F41" s="38">
        <v>0</v>
      </c>
      <c r="G41" s="38">
        <f>F41*E41</f>
        <v>0</v>
      </c>
      <c r="H41" s="38">
        <v>0</v>
      </c>
      <c r="I41" s="38">
        <f>H41*E41</f>
        <v>0</v>
      </c>
      <c r="J41" s="40">
        <f>I41+G41</f>
        <v>0</v>
      </c>
    </row>
    <row r="42" spans="1:10" ht="15.75" x14ac:dyDescent="0.25">
      <c r="A42" s="46"/>
      <c r="B42" s="61" t="s">
        <v>51</v>
      </c>
      <c r="C42" s="35" t="s">
        <v>23</v>
      </c>
      <c r="D42" s="60"/>
      <c r="E42" s="44">
        <v>150</v>
      </c>
      <c r="F42" s="48">
        <v>0</v>
      </c>
      <c r="G42" s="38">
        <f t="shared" ref="G42" si="12">F42*E42</f>
        <v>0</v>
      </c>
      <c r="H42" s="58">
        <v>0</v>
      </c>
      <c r="I42" s="38">
        <f t="shared" ref="I42:I44" si="13">H42*E42</f>
        <v>0</v>
      </c>
      <c r="J42" s="40">
        <f t="shared" ref="J42:J44" si="14">I42+G42</f>
        <v>0</v>
      </c>
    </row>
    <row r="43" spans="1:10" ht="15.75" x14ac:dyDescent="0.25">
      <c r="A43" s="46"/>
      <c r="B43" s="61" t="s">
        <v>52</v>
      </c>
      <c r="C43" s="35" t="s">
        <v>18</v>
      </c>
      <c r="D43" s="60"/>
      <c r="E43" s="44">
        <v>8</v>
      </c>
      <c r="F43" s="48">
        <v>0</v>
      </c>
      <c r="G43" s="38">
        <f>F43*E43</f>
        <v>0</v>
      </c>
      <c r="H43" s="58">
        <v>0</v>
      </c>
      <c r="I43" s="38">
        <f t="shared" si="13"/>
        <v>0</v>
      </c>
      <c r="J43" s="40">
        <f t="shared" si="14"/>
        <v>0</v>
      </c>
    </row>
    <row r="44" spans="1:10" ht="31.5" x14ac:dyDescent="0.25">
      <c r="A44" s="46"/>
      <c r="B44" s="61" t="s">
        <v>53</v>
      </c>
      <c r="C44" s="35" t="s">
        <v>18</v>
      </c>
      <c r="D44" s="60"/>
      <c r="E44" s="44">
        <v>8</v>
      </c>
      <c r="F44" s="48">
        <v>0</v>
      </c>
      <c r="G44" s="38">
        <f>F44*E44</f>
        <v>0</v>
      </c>
      <c r="H44" s="58">
        <v>0</v>
      </c>
      <c r="I44" s="38">
        <f t="shared" si="13"/>
        <v>0</v>
      </c>
      <c r="J44" s="40">
        <f t="shared" si="14"/>
        <v>0</v>
      </c>
    </row>
    <row r="45" spans="1:10" ht="15.75" x14ac:dyDescent="0.25">
      <c r="A45" s="46"/>
      <c r="B45" s="63" t="s">
        <v>48</v>
      </c>
      <c r="C45" s="64"/>
      <c r="D45" s="65"/>
      <c r="E45" s="71"/>
      <c r="F45" s="67"/>
      <c r="G45" s="68">
        <f>SUM(G41:G44)</f>
        <v>0</v>
      </c>
      <c r="H45" s="69"/>
      <c r="I45" s="68">
        <f>SUM(I41:I44)</f>
        <v>0</v>
      </c>
      <c r="J45" s="70">
        <f>SUM(J41:J44)</f>
        <v>0</v>
      </c>
    </row>
    <row r="46" spans="1:10" ht="15.75" x14ac:dyDescent="0.25">
      <c r="A46" s="24"/>
      <c r="B46" s="25" t="s">
        <v>54</v>
      </c>
      <c r="C46" s="26"/>
      <c r="D46" s="26"/>
      <c r="E46" s="26"/>
      <c r="F46" s="27"/>
      <c r="G46" s="27"/>
      <c r="H46" s="29"/>
      <c r="I46" s="27"/>
      <c r="J46" s="28"/>
    </row>
    <row r="47" spans="1:10" ht="31.5" x14ac:dyDescent="0.25">
      <c r="A47" s="72"/>
      <c r="B47" s="73" t="s">
        <v>55</v>
      </c>
      <c r="C47" s="35" t="s">
        <v>15</v>
      </c>
      <c r="D47" s="74"/>
      <c r="E47" s="75">
        <v>18</v>
      </c>
      <c r="F47" s="76">
        <v>0</v>
      </c>
      <c r="G47" s="77">
        <f t="shared" ref="G47:G50" si="15">F47*E47</f>
        <v>0</v>
      </c>
      <c r="H47" s="77">
        <v>0</v>
      </c>
      <c r="I47" s="77">
        <f t="shared" ref="I47:I50" si="16">H47*E47</f>
        <v>0</v>
      </c>
      <c r="J47" s="78">
        <f t="shared" ref="J47:J50" si="17">I47+G47</f>
        <v>0</v>
      </c>
    </row>
    <row r="48" spans="1:10" ht="15.75" x14ac:dyDescent="0.25">
      <c r="A48" s="72"/>
      <c r="B48" s="73" t="s">
        <v>56</v>
      </c>
      <c r="C48" s="79" t="s">
        <v>15</v>
      </c>
      <c r="D48" s="74"/>
      <c r="E48" s="75">
        <v>20</v>
      </c>
      <c r="F48" s="76">
        <v>0</v>
      </c>
      <c r="G48" s="77">
        <f t="shared" si="15"/>
        <v>0</v>
      </c>
      <c r="H48" s="77">
        <v>0</v>
      </c>
      <c r="I48" s="77">
        <f t="shared" si="16"/>
        <v>0</v>
      </c>
      <c r="J48" s="78">
        <f t="shared" si="17"/>
        <v>0</v>
      </c>
    </row>
    <row r="49" spans="1:10" ht="31.5" x14ac:dyDescent="0.25">
      <c r="A49" s="72"/>
      <c r="B49" s="73" t="s">
        <v>57</v>
      </c>
      <c r="C49" s="79" t="s">
        <v>15</v>
      </c>
      <c r="D49" s="74"/>
      <c r="E49" s="75">
        <v>120</v>
      </c>
      <c r="F49" s="76">
        <v>0</v>
      </c>
      <c r="G49" s="77">
        <f t="shared" si="15"/>
        <v>0</v>
      </c>
      <c r="H49" s="77">
        <v>0</v>
      </c>
      <c r="I49" s="77">
        <f t="shared" si="16"/>
        <v>0</v>
      </c>
      <c r="J49" s="78">
        <f t="shared" si="17"/>
        <v>0</v>
      </c>
    </row>
    <row r="50" spans="1:10" ht="15.75" x14ac:dyDescent="0.25">
      <c r="A50" s="72"/>
      <c r="B50" s="73" t="s">
        <v>58</v>
      </c>
      <c r="C50" s="79" t="s">
        <v>25</v>
      </c>
      <c r="D50" s="74">
        <v>6.5</v>
      </c>
      <c r="E50" s="75">
        <f>D50*(E49+E47)</f>
        <v>897</v>
      </c>
      <c r="F50" s="76">
        <v>0</v>
      </c>
      <c r="G50" s="77">
        <f t="shared" si="15"/>
        <v>0</v>
      </c>
      <c r="H50" s="77">
        <v>0</v>
      </c>
      <c r="I50" s="77">
        <f t="shared" si="16"/>
        <v>0</v>
      </c>
      <c r="J50" s="78">
        <f t="shared" si="17"/>
        <v>0</v>
      </c>
    </row>
    <row r="51" spans="1:10" ht="15.75" x14ac:dyDescent="0.25">
      <c r="A51" s="49"/>
      <c r="B51" s="50" t="s">
        <v>59</v>
      </c>
      <c r="C51" s="80"/>
      <c r="D51" s="52"/>
      <c r="E51" s="53"/>
      <c r="F51" s="54"/>
      <c r="G51" s="55">
        <f>SUM(G47:G50)</f>
        <v>0</v>
      </c>
      <c r="H51" s="55"/>
      <c r="I51" s="55">
        <f>SUM(I47:I50)</f>
        <v>0</v>
      </c>
      <c r="J51" s="50">
        <f>SUM(J47:J50)</f>
        <v>0</v>
      </c>
    </row>
    <row r="52" spans="1:10" ht="15.75" x14ac:dyDescent="0.25">
      <c r="A52" s="81"/>
      <c r="B52" s="82" t="s">
        <v>60</v>
      </c>
      <c r="C52" s="83"/>
      <c r="D52" s="84"/>
      <c r="E52" s="84"/>
      <c r="F52" s="85"/>
      <c r="G52" s="86">
        <f>G51+G25+G21+G39+G45</f>
        <v>0</v>
      </c>
      <c r="H52" s="87"/>
      <c r="I52" s="86">
        <f>I51+I25+I21+I45+I39</f>
        <v>0</v>
      </c>
      <c r="J52" s="86">
        <f>J51+J25+J21+J45+J39</f>
        <v>0</v>
      </c>
    </row>
    <row r="53" spans="1:10" ht="47.25" x14ac:dyDescent="0.25">
      <c r="A53" s="81"/>
      <c r="B53" s="82" t="s">
        <v>61</v>
      </c>
      <c r="C53" s="83"/>
      <c r="D53" s="84"/>
      <c r="E53" s="84"/>
      <c r="F53" s="85"/>
      <c r="G53" s="86">
        <f>G52/1.18</f>
        <v>0</v>
      </c>
      <c r="H53" s="87"/>
      <c r="I53" s="86">
        <f>I52/0.784</f>
        <v>0</v>
      </c>
      <c r="J53" s="86">
        <f>I53+G53</f>
        <v>0</v>
      </c>
    </row>
    <row r="54" spans="1:10" ht="31.5" x14ac:dyDescent="0.25">
      <c r="A54" s="88"/>
      <c r="B54" s="89" t="s">
        <v>62</v>
      </c>
      <c r="C54" s="90">
        <v>0.05</v>
      </c>
      <c r="D54" s="84"/>
      <c r="E54" s="84"/>
      <c r="F54" s="91"/>
      <c r="G54" s="86"/>
      <c r="H54" s="86"/>
      <c r="I54" s="86"/>
      <c r="J54" s="92">
        <f>G53*C54</f>
        <v>0</v>
      </c>
    </row>
    <row r="55" spans="1:10" ht="15.75" x14ac:dyDescent="0.25">
      <c r="A55" s="93"/>
      <c r="B55" s="89" t="s">
        <v>8</v>
      </c>
      <c r="C55" s="94"/>
      <c r="D55" s="84"/>
      <c r="E55" s="84"/>
      <c r="F55" s="95"/>
      <c r="G55" s="96"/>
      <c r="H55" s="96"/>
      <c r="I55" s="97"/>
      <c r="J55" s="92">
        <f>SUM(J53:J54)</f>
        <v>0</v>
      </c>
    </row>
    <row r="56" spans="1:10" ht="15.75" x14ac:dyDescent="0.25">
      <c r="A56" s="93"/>
      <c r="B56" s="98" t="s">
        <v>63</v>
      </c>
      <c r="C56" s="94">
        <v>0.1</v>
      </c>
      <c r="D56" s="84"/>
      <c r="E56" s="84"/>
      <c r="F56" s="95"/>
      <c r="G56" s="96"/>
      <c r="H56" s="96"/>
      <c r="I56" s="96"/>
      <c r="J56" s="92">
        <f>J55*C56</f>
        <v>0</v>
      </c>
    </row>
    <row r="57" spans="1:10" ht="15.75" x14ac:dyDescent="0.25">
      <c r="A57" s="93"/>
      <c r="B57" s="98" t="s">
        <v>8</v>
      </c>
      <c r="C57" s="94"/>
      <c r="D57" s="84"/>
      <c r="E57" s="84"/>
      <c r="F57" s="95"/>
      <c r="G57" s="97"/>
      <c r="H57" s="96"/>
      <c r="I57" s="97"/>
      <c r="J57" s="92">
        <f>SUM(J55:J56)</f>
        <v>0</v>
      </c>
    </row>
    <row r="58" spans="1:10" ht="15.75" x14ac:dyDescent="0.25">
      <c r="A58" s="93"/>
      <c r="B58" s="98" t="s">
        <v>64</v>
      </c>
      <c r="C58" s="94">
        <v>0.1</v>
      </c>
      <c r="D58" s="84"/>
      <c r="E58" s="84"/>
      <c r="F58" s="95"/>
      <c r="G58" s="96"/>
      <c r="H58" s="96"/>
      <c r="I58" s="97"/>
      <c r="J58" s="92">
        <f>J57*C58</f>
        <v>0</v>
      </c>
    </row>
    <row r="59" spans="1:10" ht="15.75" x14ac:dyDescent="0.25">
      <c r="A59" s="93"/>
      <c r="B59" s="98" t="s">
        <v>8</v>
      </c>
      <c r="C59" s="94"/>
      <c r="D59" s="84"/>
      <c r="E59" s="84"/>
      <c r="F59" s="95"/>
      <c r="G59" s="96"/>
      <c r="H59" s="96"/>
      <c r="I59" s="97"/>
      <c r="J59" s="92">
        <f>SUM(J57:J58)</f>
        <v>0</v>
      </c>
    </row>
    <row r="60" spans="1:10" ht="15.75" x14ac:dyDescent="0.25">
      <c r="A60" s="93"/>
      <c r="B60" s="98" t="s">
        <v>65</v>
      </c>
      <c r="C60" s="94">
        <v>0.03</v>
      </c>
      <c r="D60" s="84"/>
      <c r="E60" s="84"/>
      <c r="F60" s="95"/>
      <c r="G60" s="96"/>
      <c r="H60" s="96"/>
      <c r="I60" s="97"/>
      <c r="J60" s="92">
        <f>J59*C60</f>
        <v>0</v>
      </c>
    </row>
    <row r="61" spans="1:10" ht="15.75" x14ac:dyDescent="0.25">
      <c r="A61" s="81"/>
      <c r="B61" s="98" t="s">
        <v>8</v>
      </c>
      <c r="C61" s="94"/>
      <c r="D61" s="99"/>
      <c r="E61" s="99"/>
      <c r="F61" s="100"/>
      <c r="G61" s="86"/>
      <c r="H61" s="86"/>
      <c r="I61" s="86"/>
      <c r="J61" s="92">
        <f>SUM(J59:J60)</f>
        <v>0</v>
      </c>
    </row>
    <row r="62" spans="1:10" ht="15.75" x14ac:dyDescent="0.25">
      <c r="A62" s="101"/>
      <c r="B62" s="82" t="s">
        <v>66</v>
      </c>
      <c r="C62" s="94">
        <v>0.18</v>
      </c>
      <c r="D62" s="102"/>
      <c r="E62" s="103"/>
      <c r="F62" s="104"/>
      <c r="G62" s="105"/>
      <c r="H62" s="104"/>
      <c r="I62" s="104"/>
      <c r="J62" s="106">
        <f>J61*C62</f>
        <v>0</v>
      </c>
    </row>
    <row r="63" spans="1:10" ht="18.75" x14ac:dyDescent="0.3">
      <c r="A63" s="93"/>
      <c r="B63" s="107" t="s">
        <v>67</v>
      </c>
      <c r="C63" s="108"/>
      <c r="D63" s="108"/>
      <c r="E63" s="108"/>
      <c r="F63" s="109"/>
      <c r="G63" s="109"/>
      <c r="H63" s="109"/>
      <c r="I63" s="109"/>
      <c r="J63" s="110">
        <f>SUM(J61:J62)</f>
        <v>0</v>
      </c>
    </row>
  </sheetData>
  <mergeCells count="16">
    <mergeCell ref="D7:D8"/>
    <mergeCell ref="E7:E8"/>
    <mergeCell ref="F7:F8"/>
    <mergeCell ref="G7:G8"/>
    <mergeCell ref="H7:H8"/>
    <mergeCell ref="I7:I8"/>
    <mergeCell ref="A2:J2"/>
    <mergeCell ref="A3:J3"/>
    <mergeCell ref="A4:B4"/>
    <mergeCell ref="A5:A8"/>
    <mergeCell ref="B5:B8"/>
    <mergeCell ref="C5:C8"/>
    <mergeCell ref="D5:E6"/>
    <mergeCell ref="F5:G6"/>
    <mergeCell ref="H5:I6"/>
    <mergeCell ref="J5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Qadaria</dc:creator>
  <cp:lastModifiedBy>Diana Qadaria</cp:lastModifiedBy>
  <dcterms:created xsi:type="dcterms:W3CDTF">2015-06-05T18:17:20Z</dcterms:created>
  <dcterms:modified xsi:type="dcterms:W3CDTF">2022-08-22T09:14:11Z</dcterms:modified>
</cp:coreProperties>
</file>